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mpereenseutu-my.sharepoint.com/personal/merja_lehtonen_kangasala_fi/Documents/Opsia/Hallitus Opsia/2026/11.6.2026/"/>
    </mc:Choice>
  </mc:AlternateContent>
  <xr:revisionPtr revIDLastSave="21" documentId="8_{89A12924-B4D2-4BB0-8FF8-2EC7F1450627}" xr6:coauthVersionLast="47" xr6:coauthVersionMax="47" xr10:uidLastSave="{264FFB45-5128-4D45-91D9-0C507FB3EEAD}"/>
  <bookViews>
    <workbookView xWindow="28680" yWindow="-120" windowWidth="29040" windowHeight="16440" xr2:uid="{0DD06C62-EF4B-4291-94C0-F97A0D905CA2}"/>
  </bookViews>
  <sheets>
    <sheet name="Tuloslaskelma_Opetus-_ja_Siv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26" i="1"/>
  <c r="C18" i="1"/>
  <c r="C20" i="1" s="1"/>
  <c r="B35" i="1"/>
  <c r="C35" i="1"/>
  <c r="C30" i="1"/>
  <c r="C23" i="1"/>
  <c r="C16" i="1"/>
  <c r="B11" i="1"/>
  <c r="B12" i="1" s="1"/>
  <c r="C11" i="1"/>
  <c r="C12" i="1" s="1"/>
  <c r="F30" i="1"/>
  <c r="B20" i="1"/>
  <c r="B30" i="1"/>
  <c r="D30" i="1"/>
  <c r="E30" i="1"/>
  <c r="E16" i="1"/>
  <c r="F16" i="1"/>
  <c r="D16" i="1"/>
  <c r="E35" i="1"/>
  <c r="F35" i="1"/>
  <c r="D35" i="1"/>
  <c r="F20" i="1"/>
  <c r="D20" i="1"/>
  <c r="F11" i="1"/>
  <c r="F12" i="1" s="1"/>
  <c r="E11" i="1"/>
  <c r="E12" i="1" s="1"/>
  <c r="D11" i="1"/>
  <c r="D12" i="1" s="1"/>
  <c r="E18" i="1"/>
  <c r="B36" i="1" l="1"/>
  <c r="B37" i="1" s="1"/>
  <c r="C36" i="1"/>
  <c r="C37" i="1" s="1"/>
  <c r="D36" i="1"/>
  <c r="D37" i="1" s="1"/>
  <c r="F36" i="1"/>
  <c r="F37" i="1" s="1"/>
  <c r="E20" i="1"/>
  <c r="E36" i="1" s="1"/>
  <c r="E37" i="1" s="1"/>
</calcChain>
</file>

<file path=xl/sharedStrings.xml><?xml version="1.0" encoding="utf-8"?>
<sst xmlns="http://schemas.openxmlformats.org/spreadsheetml/2006/main" count="42" uniqueCount="37">
  <si>
    <t>Opetus- ja Sivistystoimen Asiantuntijat Ry</t>
  </si>
  <si>
    <t>Tuloslaskelma</t>
  </si>
  <si>
    <t>Päivämääräväli</t>
  </si>
  <si>
    <t>01.01.2025 - 31.12.2025</t>
  </si>
  <si>
    <t>Tili</t>
  </si>
  <si>
    <t>01.01.2024 - 31.12.2024</t>
  </si>
  <si>
    <t>Varsinainen toiminta</t>
  </si>
  <si>
    <t>Tuotot</t>
  </si>
  <si>
    <t>Muut tuotot</t>
  </si>
  <si>
    <t xml:space="preserve">3080 Muut tuotot </t>
  </si>
  <si>
    <t>Kulut</t>
  </si>
  <si>
    <t>Henkilöstökulut</t>
  </si>
  <si>
    <t>Palkat ja palkkiot</t>
  </si>
  <si>
    <t>5000 Palkat, henkilökunta</t>
  </si>
  <si>
    <t>5200 Palkkiot, ulkop.</t>
  </si>
  <si>
    <t>Muut kulut</t>
  </si>
  <si>
    <t>Matkakulut</t>
  </si>
  <si>
    <t>7800 Matkakulut ja päivärahat</t>
  </si>
  <si>
    <t>7820 Majoitus ja ruokailukulut</t>
  </si>
  <si>
    <t>Muut hallintokulut</t>
  </si>
  <si>
    <t>8450 Kokouskulut</t>
  </si>
  <si>
    <t>8470 Seminaarikulut</t>
  </si>
  <si>
    <t>8480 Materiaali- yms. kulut</t>
  </si>
  <si>
    <t>8540 Pankki- ja maksuliikennekulut</t>
  </si>
  <si>
    <t>8560 Toimistokulut</t>
  </si>
  <si>
    <t>8580 Huomionosoitukset ja suhdetoiminta</t>
  </si>
  <si>
    <t>8620 Toimistotarvikkeet</t>
  </si>
  <si>
    <t>8650 Kokous- ja neuvottelukulut</t>
  </si>
  <si>
    <t>Varainhankinta</t>
  </si>
  <si>
    <t>3200 Jäsenmaksutuotot, OAJ</t>
  </si>
  <si>
    <t>3210 Jäsenmaksutuotot</t>
  </si>
  <si>
    <t>Tilikauden tulos</t>
  </si>
  <si>
    <t>Tilikauden ylijäämä (alijäämä)</t>
  </si>
  <si>
    <t>Tilinpäätös</t>
  </si>
  <si>
    <t>TS 2025</t>
  </si>
  <si>
    <t>TS 2027</t>
  </si>
  <si>
    <t>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</si>
</sst>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4" fontId="19" fillId="0" borderId="0" xfId="0" applyNumberFormat="1" applyFont="1"/>
    <xf numFmtId="0" fontId="20" fillId="0" borderId="0" xfId="0" applyFont="1"/>
    <xf numFmtId="4" fontId="20" fillId="0" borderId="0" xfId="0" applyNumberFormat="1" applyFont="1"/>
    <xf numFmtId="4" fontId="21" fillId="0" borderId="0" xfId="0" applyNumberFormat="1" applyFont="1"/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4" fontId="19" fillId="33" borderId="0" xfId="0" applyNumberFormat="1" applyFont="1" applyFill="1"/>
    <xf numFmtId="4" fontId="20" fillId="33" borderId="0" xfId="0" applyNumberFormat="1" applyFont="1" applyFill="1"/>
    <xf numFmtId="4" fontId="21" fillId="33" borderId="0" xfId="0" applyNumberFormat="1" applyFont="1" applyFill="1"/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2854-5488-4873-88CE-F40600413FBD}">
  <dimension ref="A1:F37"/>
  <sheetViews>
    <sheetView tabSelected="1" zoomScale="160" zoomScaleNormal="16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16" sqref="B16"/>
    </sheetView>
  </sheetViews>
  <sheetFormatPr defaultRowHeight="15" x14ac:dyDescent="0.25"/>
  <cols>
    <col min="1" max="1" width="37.7109375" style="1" customWidth="1"/>
    <col min="2" max="2" width="15.85546875" style="1" customWidth="1"/>
    <col min="3" max="3" width="16.85546875" style="1" customWidth="1"/>
    <col min="4" max="4" width="23.42578125" style="1" customWidth="1"/>
    <col min="5" max="5" width="18" style="1" customWidth="1"/>
    <col min="6" max="6" width="21.5703125" style="1" customWidth="1"/>
    <col min="7" max="16384" width="9.140625" style="1"/>
  </cols>
  <sheetData>
    <row r="1" spans="1:6" x14ac:dyDescent="0.25">
      <c r="A1" s="4" t="s">
        <v>0</v>
      </c>
    </row>
    <row r="3" spans="1:6" x14ac:dyDescent="0.25">
      <c r="A3" s="1" t="s">
        <v>2</v>
      </c>
    </row>
    <row r="5" spans="1:6" x14ac:dyDescent="0.25">
      <c r="A5" s="1" t="s">
        <v>0</v>
      </c>
      <c r="B5" s="7"/>
      <c r="C5" s="7"/>
      <c r="D5" s="2" t="s">
        <v>33</v>
      </c>
      <c r="E5" s="8"/>
      <c r="F5" s="2" t="s">
        <v>33</v>
      </c>
    </row>
    <row r="6" spans="1:6" x14ac:dyDescent="0.25">
      <c r="A6" s="1" t="s">
        <v>4</v>
      </c>
      <c r="B6" s="7" t="s">
        <v>35</v>
      </c>
      <c r="C6" s="7" t="s">
        <v>36</v>
      </c>
      <c r="D6" s="2" t="s">
        <v>3</v>
      </c>
      <c r="E6" s="7" t="s">
        <v>34</v>
      </c>
      <c r="F6" s="2" t="s">
        <v>5</v>
      </c>
    </row>
    <row r="7" spans="1:6" x14ac:dyDescent="0.25">
      <c r="A7" s="4" t="s">
        <v>1</v>
      </c>
      <c r="B7" s="8"/>
      <c r="C7" s="8"/>
      <c r="E7" s="8"/>
    </row>
    <row r="8" spans="1:6" x14ac:dyDescent="0.25">
      <c r="A8" s="4" t="s">
        <v>6</v>
      </c>
      <c r="B8" s="8"/>
      <c r="C8" s="8"/>
      <c r="E8" s="8"/>
    </row>
    <row r="9" spans="1:6" x14ac:dyDescent="0.25">
      <c r="A9" s="1" t="s">
        <v>8</v>
      </c>
      <c r="B9" s="8"/>
      <c r="C9" s="8"/>
      <c r="E9" s="8"/>
    </row>
    <row r="10" spans="1:6" x14ac:dyDescent="0.25">
      <c r="A10" s="1" t="s">
        <v>9</v>
      </c>
      <c r="B10" s="9">
        <v>1000</v>
      </c>
      <c r="C10" s="9">
        <v>1240</v>
      </c>
      <c r="D10" s="3">
        <v>1000</v>
      </c>
      <c r="E10" s="9">
        <v>1240</v>
      </c>
      <c r="F10" s="3">
        <v>0</v>
      </c>
    </row>
    <row r="11" spans="1:6" x14ac:dyDescent="0.25">
      <c r="A11" s="4" t="s">
        <v>7</v>
      </c>
      <c r="B11" s="10">
        <f t="shared" ref="B11:C12" si="0">+B10</f>
        <v>1000</v>
      </c>
      <c r="C11" s="10">
        <f t="shared" si="0"/>
        <v>1240</v>
      </c>
      <c r="D11" s="5">
        <f t="shared" ref="D11:F12" si="1">+D10</f>
        <v>1000</v>
      </c>
      <c r="E11" s="10">
        <f t="shared" si="1"/>
        <v>1240</v>
      </c>
      <c r="F11" s="5">
        <f t="shared" si="1"/>
        <v>0</v>
      </c>
    </row>
    <row r="12" spans="1:6" x14ac:dyDescent="0.25">
      <c r="A12" s="1" t="s">
        <v>10</v>
      </c>
      <c r="B12" s="11">
        <f t="shared" si="0"/>
        <v>1000</v>
      </c>
      <c r="C12" s="11">
        <f t="shared" si="0"/>
        <v>1240</v>
      </c>
      <c r="D12" s="6">
        <f t="shared" si="1"/>
        <v>1000</v>
      </c>
      <c r="E12" s="11">
        <f t="shared" si="1"/>
        <v>1240</v>
      </c>
      <c r="F12" s="3">
        <f t="shared" si="1"/>
        <v>0</v>
      </c>
    </row>
    <row r="13" spans="1:6" x14ac:dyDescent="0.25">
      <c r="A13" s="1" t="s">
        <v>12</v>
      </c>
      <c r="B13" s="9"/>
      <c r="C13" s="9"/>
      <c r="D13" s="3"/>
      <c r="E13" s="9"/>
      <c r="F13" s="3"/>
    </row>
    <row r="14" spans="1:6" x14ac:dyDescent="0.25">
      <c r="A14" s="1" t="s">
        <v>13</v>
      </c>
      <c r="B14" s="9"/>
      <c r="C14" s="9"/>
      <c r="D14" s="3">
        <v>0</v>
      </c>
      <c r="E14" s="9"/>
      <c r="F14" s="3">
        <v>0</v>
      </c>
    </row>
    <row r="15" spans="1:6" x14ac:dyDescent="0.25">
      <c r="A15" s="1" t="s">
        <v>14</v>
      </c>
      <c r="B15" s="9">
        <v>10700</v>
      </c>
      <c r="C15" s="9">
        <v>14000</v>
      </c>
      <c r="D15" s="3">
        <v>8810</v>
      </c>
      <c r="E15" s="9">
        <v>7000</v>
      </c>
      <c r="F15" s="3">
        <v>500</v>
      </c>
    </row>
    <row r="16" spans="1:6" x14ac:dyDescent="0.25">
      <c r="A16" s="4" t="s">
        <v>11</v>
      </c>
      <c r="B16" s="10">
        <f>SUM(B14:B15)</f>
        <v>10700</v>
      </c>
      <c r="C16" s="10">
        <f>SUM(C14:C15)</f>
        <v>14000</v>
      </c>
      <c r="D16" s="5">
        <f>SUM(D14:D15)</f>
        <v>8810</v>
      </c>
      <c r="E16" s="10">
        <f t="shared" ref="E16:F16" si="2">SUM(E14:E15)</f>
        <v>7000</v>
      </c>
      <c r="F16" s="5">
        <f t="shared" si="2"/>
        <v>500</v>
      </c>
    </row>
    <row r="17" spans="1:6" x14ac:dyDescent="0.25">
      <c r="A17" s="1" t="s">
        <v>15</v>
      </c>
      <c r="B17" s="9"/>
      <c r="C17" s="9"/>
      <c r="D17" s="3"/>
      <c r="E17" s="9"/>
      <c r="F17" s="3"/>
    </row>
    <row r="18" spans="1:6" x14ac:dyDescent="0.25">
      <c r="A18" s="1" t="s">
        <v>17</v>
      </c>
      <c r="B18" s="9">
        <v>5000</v>
      </c>
      <c r="C18" s="9">
        <f>2800+300+300+500+4000</f>
        <v>7900</v>
      </c>
      <c r="D18" s="3">
        <v>4308.71</v>
      </c>
      <c r="E18" s="9">
        <f>8800+6000</f>
        <v>14800</v>
      </c>
      <c r="F18" s="3">
        <v>5600.2</v>
      </c>
    </row>
    <row r="19" spans="1:6" x14ac:dyDescent="0.25">
      <c r="A19" s="1" t="s">
        <v>18</v>
      </c>
      <c r="B19" s="9">
        <v>3000</v>
      </c>
      <c r="C19" s="9">
        <v>1500</v>
      </c>
      <c r="D19" s="3">
        <v>5700.37</v>
      </c>
      <c r="E19" s="9"/>
      <c r="F19" s="3">
        <v>3448.89</v>
      </c>
    </row>
    <row r="20" spans="1:6" x14ac:dyDescent="0.25">
      <c r="A20" s="4" t="s">
        <v>16</v>
      </c>
      <c r="B20" s="10">
        <f>SUM(B18:B19)</f>
        <v>8000</v>
      </c>
      <c r="C20" s="10">
        <f>SUM(C18:C19)</f>
        <v>9400</v>
      </c>
      <c r="D20" s="5">
        <f>SUM(D18:D19)</f>
        <v>10009.08</v>
      </c>
      <c r="E20" s="10">
        <f t="shared" ref="E20:F20" si="3">SUM(E18:E19)</f>
        <v>14800</v>
      </c>
      <c r="F20" s="5">
        <f t="shared" si="3"/>
        <v>9049.09</v>
      </c>
    </row>
    <row r="21" spans="1:6" x14ac:dyDescent="0.25">
      <c r="A21" s="1" t="s">
        <v>19</v>
      </c>
      <c r="B21" s="9"/>
      <c r="C21" s="9"/>
      <c r="D21" s="3"/>
      <c r="E21" s="9"/>
      <c r="F21" s="3"/>
    </row>
    <row r="22" spans="1:6" x14ac:dyDescent="0.25">
      <c r="A22" s="1" t="s">
        <v>20</v>
      </c>
      <c r="B22" s="9">
        <v>500</v>
      </c>
      <c r="C22" s="9">
        <v>500</v>
      </c>
      <c r="D22" s="3">
        <v>0</v>
      </c>
      <c r="E22" s="9"/>
      <c r="F22" s="3">
        <v>372.84</v>
      </c>
    </row>
    <row r="23" spans="1:6" x14ac:dyDescent="0.25">
      <c r="A23" s="1" t="s">
        <v>21</v>
      </c>
      <c r="B23" s="9">
        <v>3000</v>
      </c>
      <c r="C23" s="9">
        <f>2000+500</f>
        <v>2500</v>
      </c>
      <c r="D23" s="3">
        <v>4120.42</v>
      </c>
      <c r="E23" s="9">
        <v>3000</v>
      </c>
      <c r="F23" s="3">
        <v>8247.8799999999992</v>
      </c>
    </row>
    <row r="24" spans="1:6" x14ac:dyDescent="0.25">
      <c r="A24" s="1" t="s">
        <v>22</v>
      </c>
      <c r="B24" s="9">
        <v>1000</v>
      </c>
      <c r="C24" s="9">
        <v>1000</v>
      </c>
      <c r="D24" s="3">
        <v>3483.63</v>
      </c>
      <c r="E24" s="9">
        <v>1000</v>
      </c>
      <c r="F24" s="3">
        <v>0</v>
      </c>
    </row>
    <row r="25" spans="1:6" x14ac:dyDescent="0.25">
      <c r="A25" s="1" t="s">
        <v>23</v>
      </c>
      <c r="B25" s="9">
        <v>800</v>
      </c>
      <c r="C25" s="9">
        <v>800</v>
      </c>
      <c r="D25" s="3">
        <v>742.96</v>
      </c>
      <c r="E25" s="9">
        <v>1000</v>
      </c>
      <c r="F25" s="3">
        <v>724.7</v>
      </c>
    </row>
    <row r="26" spans="1:6" x14ac:dyDescent="0.25">
      <c r="A26" s="1" t="s">
        <v>24</v>
      </c>
      <c r="B26" s="9">
        <v>3500</v>
      </c>
      <c r="C26" s="9">
        <f>1400+1600+1000</f>
        <v>4000</v>
      </c>
      <c r="D26" s="3">
        <v>3061.09</v>
      </c>
      <c r="E26" s="9">
        <v>2400</v>
      </c>
      <c r="F26" s="3">
        <v>1314.49</v>
      </c>
    </row>
    <row r="27" spans="1:6" x14ac:dyDescent="0.25">
      <c r="A27" s="1" t="s">
        <v>25</v>
      </c>
      <c r="B27" s="9">
        <v>3500</v>
      </c>
      <c r="C27" s="9">
        <v>4700</v>
      </c>
      <c r="D27" s="3">
        <v>3404.44</v>
      </c>
      <c r="E27" s="9">
        <v>5000</v>
      </c>
      <c r="F27" s="3">
        <v>4603.75</v>
      </c>
    </row>
    <row r="28" spans="1:6" x14ac:dyDescent="0.25">
      <c r="A28" s="1" t="s">
        <v>26</v>
      </c>
      <c r="B28" s="9"/>
      <c r="C28" s="9"/>
      <c r="D28" s="3">
        <v>0</v>
      </c>
      <c r="E28" s="9"/>
      <c r="F28" s="3">
        <v>550.80999999999995</v>
      </c>
    </row>
    <row r="29" spans="1:6" x14ac:dyDescent="0.25">
      <c r="A29" s="1" t="s">
        <v>27</v>
      </c>
      <c r="B29" s="9"/>
      <c r="C29" s="9"/>
      <c r="D29" s="3">
        <v>0</v>
      </c>
      <c r="E29" s="9">
        <v>1000</v>
      </c>
      <c r="F29" s="3">
        <v>572.9</v>
      </c>
    </row>
    <row r="30" spans="1:6" x14ac:dyDescent="0.25">
      <c r="A30" s="4" t="s">
        <v>19</v>
      </c>
      <c r="B30" s="10">
        <f t="shared" ref="B30:E30" si="4">SUM(B21:B29)</f>
        <v>12300</v>
      </c>
      <c r="C30" s="10">
        <f t="shared" si="4"/>
        <v>13500</v>
      </c>
      <c r="D30" s="5">
        <f t="shared" si="4"/>
        <v>14812.54</v>
      </c>
      <c r="E30" s="10">
        <f t="shared" si="4"/>
        <v>13400</v>
      </c>
      <c r="F30" s="5">
        <f>SUM(F21:F29)</f>
        <v>16387.37</v>
      </c>
    </row>
    <row r="31" spans="1:6" x14ac:dyDescent="0.25">
      <c r="A31" s="1" t="s">
        <v>28</v>
      </c>
      <c r="B31" s="9"/>
      <c r="C31" s="9"/>
      <c r="D31" s="3"/>
      <c r="E31" s="9"/>
      <c r="F31" s="3"/>
    </row>
    <row r="32" spans="1:6" x14ac:dyDescent="0.25">
      <c r="A32" s="1" t="s">
        <v>7</v>
      </c>
      <c r="B32" s="9"/>
      <c r="C32" s="9"/>
      <c r="D32" s="3"/>
      <c r="E32" s="9"/>
      <c r="F32" s="3"/>
    </row>
    <row r="33" spans="1:6" x14ac:dyDescent="0.25">
      <c r="A33" s="1" t="s">
        <v>29</v>
      </c>
      <c r="B33" s="9">
        <v>27000</v>
      </c>
      <c r="C33" s="9">
        <v>28000</v>
      </c>
      <c r="D33" s="3">
        <v>26645.07</v>
      </c>
      <c r="E33" s="9">
        <v>32000</v>
      </c>
      <c r="F33" s="3">
        <v>25946.880000000001</v>
      </c>
    </row>
    <row r="34" spans="1:6" x14ac:dyDescent="0.25">
      <c r="A34" s="1" t="s">
        <v>30</v>
      </c>
      <c r="B34" s="9">
        <v>3000</v>
      </c>
      <c r="C34" s="9">
        <v>3000</v>
      </c>
      <c r="D34" s="3">
        <v>2675</v>
      </c>
      <c r="E34" s="9">
        <v>2000</v>
      </c>
      <c r="F34" s="3">
        <v>2650</v>
      </c>
    </row>
    <row r="35" spans="1:6" x14ac:dyDescent="0.25">
      <c r="A35" s="4" t="s">
        <v>7</v>
      </c>
      <c r="B35" s="10">
        <f t="shared" ref="B35:C35" si="5">SUM(B33:B34)</f>
        <v>30000</v>
      </c>
      <c r="C35" s="10">
        <f t="shared" si="5"/>
        <v>31000</v>
      </c>
      <c r="D35" s="5">
        <f>SUM(D33:D34)</f>
        <v>29320.07</v>
      </c>
      <c r="E35" s="10">
        <f t="shared" ref="E35:F35" si="6">SUM(E33:E34)</f>
        <v>34000</v>
      </c>
      <c r="F35" s="5">
        <f t="shared" si="6"/>
        <v>28596.880000000001</v>
      </c>
    </row>
    <row r="36" spans="1:6" x14ac:dyDescent="0.25">
      <c r="A36" s="4" t="s">
        <v>31</v>
      </c>
      <c r="B36" s="10">
        <f t="shared" ref="B36:C36" si="7">+B35-B30-B20-B16+B12</f>
        <v>0</v>
      </c>
      <c r="C36" s="10">
        <f t="shared" si="7"/>
        <v>-4660</v>
      </c>
      <c r="D36" s="5">
        <f>+D35-D30-D20-D16+D12</f>
        <v>-3311.5500000000011</v>
      </c>
      <c r="E36" s="10">
        <f t="shared" ref="E36:F36" si="8">+E35-E30-E20-E16+E12</f>
        <v>40</v>
      </c>
      <c r="F36" s="5">
        <f t="shared" si="8"/>
        <v>2660.4200000000019</v>
      </c>
    </row>
    <row r="37" spans="1:6" x14ac:dyDescent="0.25">
      <c r="A37" s="4" t="s">
        <v>32</v>
      </c>
      <c r="B37" s="10">
        <f t="shared" ref="B37:C37" si="9">+B36</f>
        <v>0</v>
      </c>
      <c r="C37" s="10">
        <f t="shared" si="9"/>
        <v>-4660</v>
      </c>
      <c r="D37" s="5">
        <f>+D36</f>
        <v>-3311.5500000000011</v>
      </c>
      <c r="E37" s="10">
        <f t="shared" ref="E37:F37" si="10">+E36</f>
        <v>40</v>
      </c>
      <c r="F37" s="5">
        <f t="shared" si="10"/>
        <v>2660.4200000000019</v>
      </c>
    </row>
  </sheetData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C34B6C849DA8048849A344DEC6DB38F" ma:contentTypeVersion="14" ma:contentTypeDescription="Luo uusi asiakirja." ma:contentTypeScope="" ma:versionID="9627cfb5c0bf9bf640b4a34a1772e2a5">
  <xsd:schema xmlns:xsd="http://www.w3.org/2001/XMLSchema" xmlns:xs="http://www.w3.org/2001/XMLSchema" xmlns:p="http://schemas.microsoft.com/office/2006/metadata/properties" xmlns:ns2="9267ff7c-3f2b-4a10-af8f-c3ec062ae4f5" xmlns:ns3="856b7a27-4d05-461d-8e63-5bf55588a923" targetNamespace="http://schemas.microsoft.com/office/2006/metadata/properties" ma:root="true" ma:fieldsID="9b6bd8702ddeab66e1cb0aad393f740c" ns2:_="" ns3:_="">
    <xsd:import namespace="9267ff7c-3f2b-4a10-af8f-c3ec062ae4f5"/>
    <xsd:import namespace="856b7a27-4d05-461d-8e63-5bf55588a9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7ff7c-3f2b-4a10-af8f-c3ec062ae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2e262f77-8047-4b76-82d1-339da3fe81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b7a27-4d05-461d-8e63-5bf55588a9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67ff7c-3f2b-4a10-af8f-c3ec062ae4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89B5BF-9650-4C93-9258-3348BCE77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67ff7c-3f2b-4a10-af8f-c3ec062ae4f5"/>
    <ds:schemaRef ds:uri="856b7a27-4d05-461d-8e63-5bf55588a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F7D8AC-599C-4E3E-A487-4D1B4F867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9D3BF-3D5D-40F5-AFB1-465A3328BC8B}">
  <ds:schemaRefs>
    <ds:schemaRef ds:uri="http://schemas.microsoft.com/office/2006/metadata/properties"/>
    <ds:schemaRef ds:uri="http://schemas.microsoft.com/office/infopath/2007/PartnerControls"/>
    <ds:schemaRef ds:uri="9267ff7c-3f2b-4a10-af8f-c3ec062ae4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Tuloslaskelma_Opetus-_ja_Sivist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Mäkelä Hilkka</dc:creator>
  <cp:lastModifiedBy>Lehtonen Merja</cp:lastModifiedBy>
  <dcterms:created xsi:type="dcterms:W3CDTF">2026-04-21T11:52:47Z</dcterms:created>
  <dcterms:modified xsi:type="dcterms:W3CDTF">2026-05-06T15:38:29Z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0x0101008C34B6C849DA8048849A344DEC6DB38F</vt:lpwstr>
  </property>
  <property fmtid="{D5CDD505-2E9C-101B-9397-08002B2CF9AE}" pid="3" name="MediaServiceImageTags">
    <vt:lpwstr/>
  </property>
</Properties>
</file>